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15600" windowHeight="7995"/>
  </bookViews>
  <sheets>
    <sheet name="Regression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G19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G17" i="1" l="1"/>
  <c r="G18" i="1" s="1"/>
  <c r="G2" i="1"/>
  <c r="F17" i="1"/>
  <c r="E4" i="1"/>
  <c r="E8" i="1"/>
  <c r="E12" i="1"/>
  <c r="E16" i="1"/>
  <c r="D4" i="1"/>
  <c r="F4" i="1" s="1"/>
  <c r="D8" i="1"/>
  <c r="F8" i="1" s="1"/>
  <c r="D12" i="1"/>
  <c r="F12" i="1" s="1"/>
  <c r="D16" i="1"/>
  <c r="F16" i="1" s="1"/>
  <c r="C17" i="1"/>
  <c r="E3" i="1" s="1"/>
  <c r="B17" i="1"/>
  <c r="D3" i="1" s="1"/>
  <c r="F3" i="1" s="1"/>
  <c r="D14" i="1" l="1"/>
  <c r="D10" i="1"/>
  <c r="D6" i="1"/>
  <c r="F6" i="1" s="1"/>
  <c r="E14" i="1"/>
  <c r="E10" i="1"/>
  <c r="E6" i="1"/>
  <c r="D2" i="1"/>
  <c r="D13" i="1"/>
  <c r="F13" i="1" s="1"/>
  <c r="D9" i="1"/>
  <c r="D5" i="1"/>
  <c r="E2" i="1"/>
  <c r="E13" i="1"/>
  <c r="E9" i="1"/>
  <c r="E5" i="1"/>
  <c r="D15" i="1"/>
  <c r="F15" i="1" s="1"/>
  <c r="D11" i="1"/>
  <c r="F11" i="1" s="1"/>
  <c r="D7" i="1"/>
  <c r="E15" i="1"/>
  <c r="E11" i="1"/>
  <c r="E7" i="1"/>
  <c r="E17" i="1" l="1"/>
  <c r="F2" i="1"/>
  <c r="D17" i="1"/>
  <c r="F5" i="1"/>
  <c r="F10" i="1"/>
  <c r="F7" i="1"/>
  <c r="F9" i="1"/>
  <c r="F14" i="1"/>
</calcChain>
</file>

<file path=xl/sharedStrings.xml><?xml version="1.0" encoding="utf-8"?>
<sst xmlns="http://schemas.openxmlformats.org/spreadsheetml/2006/main" count="39" uniqueCount="37">
  <si>
    <t>Observation (n)</t>
  </si>
  <si>
    <t>ROE (X)</t>
  </si>
  <si>
    <t>CEO Salary (Y)</t>
  </si>
  <si>
    <t>Y=B0+B1X</t>
  </si>
  <si>
    <t>yhat=b0hat+b1hat(x)+u</t>
  </si>
  <si>
    <t>(xi-xbar)</t>
  </si>
  <si>
    <t>(yi-ybar)</t>
  </si>
  <si>
    <t>(xi-xbar)*(yi-ybar)</t>
  </si>
  <si>
    <t>(xi-xbar)square</t>
  </si>
  <si>
    <t>B1hat=</t>
  </si>
  <si>
    <t>B0hat=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</si>
  <si>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</si>
  <si>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</si>
  <si>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</si>
  <si>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</si>
  <si>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</si>
  <si>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</si>
  <si>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</si>
  <si>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</si>
  <si>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</si>
  <si>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</si>
  <si>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</si>
  <si>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</si>
  <si>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</si>
  <si>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</si>
  <si>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</si>
  <si>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</si>
  <si>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</si>
  <si>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</si>
  <si>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</si>
  <si>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</si>
  <si>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</si>
  <si>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</si>
  <si>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</si>
  <si>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</si>
  <si>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predicted salary</t>
  </si>
  <si>
    <t>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</si>
</sst>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8"/>
      <scheme val="minor"/>
    </font>
    <font>
      <i/>
      <sz val="11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130" zoomScaleNormal="130" workbookViewId="0">
      <selection activeCell="I11" sqref="I11"/>
    </sheetView>
  </sheetViews>
  <sheetFormatPr defaultRowHeight="14.25" x14ac:dyDescent="0.2"/>
  <cols>
    <col min="1" max="1" width="18.25" bestFit="1" customWidth="1"/>
    <col min="2" max="2" width="12.5" bestFit="1" customWidth="1"/>
    <col min="3" max="3" width="13.5" bestFit="1" customWidth="1"/>
    <col min="5" max="5" width="12.5" bestFit="1" customWidth="1"/>
    <col min="6" max="6" width="13" bestFit="1" customWidth="1"/>
    <col min="7" max="9" width="12.5" bestFit="1" customWidth="1"/>
  </cols>
  <sheetData>
    <row r="1" spans="1:9" x14ac:dyDescent="0.2">
      <c r="A1" t="s">
        <v>11</v>
      </c>
    </row>
    <row r="2" spans="1:9" ht="15" thickBot="1" x14ac:dyDescent="0.25"/>
    <row r="3" spans="1:9" x14ac:dyDescent="0.2">
      <c r="A3" s="4" t="s">
        <v>12</v>
      </c>
      <c r="B3" s="4"/>
    </row>
    <row r="4" spans="1:9" x14ac:dyDescent="0.2">
      <c r="A4" s="1" t="s">
        <v>13</v>
      </c>
      <c r="B4" s="1">
        <v>0.54690956304456362</v>
      </c>
    </row>
    <row r="5" spans="1:9" x14ac:dyDescent="0.2">
      <c r="A5" s="1" t="s">
        <v>14</v>
      </c>
      <c r="B5" s="1">
        <v>0.29911007014959556</v>
      </c>
    </row>
    <row r="6" spans="1:9" x14ac:dyDescent="0.2">
      <c r="A6" s="1" t="s">
        <v>15</v>
      </c>
      <c r="B6" s="1">
        <v>0.24519546016110288</v>
      </c>
    </row>
    <row r="7" spans="1:9" x14ac:dyDescent="0.2">
      <c r="A7" s="1" t="s">
        <v>16</v>
      </c>
      <c r="B7" s="1">
        <v>300.2286963371846</v>
      </c>
    </row>
    <row r="8" spans="1:9" ht="15" thickBot="1" x14ac:dyDescent="0.25">
      <c r="A8" s="2" t="s">
        <v>17</v>
      </c>
      <c r="B8" s="2">
        <v>15</v>
      </c>
    </row>
    <row r="10" spans="1:9" ht="15" thickBot="1" x14ac:dyDescent="0.25">
      <c r="A10" t="s">
        <v>18</v>
      </c>
    </row>
    <row r="11" spans="1:9" x14ac:dyDescent="0.2">
      <c r="A11" s="3"/>
      <c r="B11" s="3" t="s">
        <v>23</v>
      </c>
      <c r="C11" s="3" t="s">
        <v>24</v>
      </c>
      <c r="D11" s="3" t="s">
        <v>25</v>
      </c>
      <c r="E11" s="3" t="s">
        <v>26</v>
      </c>
      <c r="F11" s="3" t="s">
        <v>27</v>
      </c>
    </row>
    <row r="12" spans="1:9" x14ac:dyDescent="0.2">
      <c r="A12" s="1" t="s">
        <v>19</v>
      </c>
      <c r="B12" s="1">
        <v>1</v>
      </c>
      <c r="C12" s="1">
        <v>500067.88864376978</v>
      </c>
      <c r="D12" s="1">
        <v>500067.88864376978</v>
      </c>
      <c r="E12" s="1">
        <v>5.547848166080338</v>
      </c>
      <c r="F12" s="1">
        <v>3.4874051499756108E-2</v>
      </c>
    </row>
    <row r="13" spans="1:9" x14ac:dyDescent="0.2">
      <c r="A13" s="1" t="s">
        <v>20</v>
      </c>
      <c r="B13" s="1">
        <v>13</v>
      </c>
      <c r="C13" s="1">
        <v>1171784.5113562304</v>
      </c>
      <c r="D13" s="1">
        <v>90137.270104325406</v>
      </c>
      <c r="E13" s="1"/>
      <c r="F13" s="1"/>
    </row>
    <row r="14" spans="1:9" ht="15" thickBot="1" x14ac:dyDescent="0.25">
      <c r="A14" s="2" t="s">
        <v>21</v>
      </c>
      <c r="B14" s="2">
        <v>14</v>
      </c>
      <c r="C14" s="2">
        <v>1671852.4000000001</v>
      </c>
      <c r="D14" s="2"/>
      <c r="E14" s="2"/>
      <c r="F14" s="2"/>
    </row>
    <row r="15" spans="1:9" ht="15" thickBot="1" x14ac:dyDescent="0.25"/>
    <row r="16" spans="1:9" x14ac:dyDescent="0.2">
      <c r="A16" s="3"/>
      <c r="B16" s="3" t="s">
        <v>28</v>
      </c>
      <c r="C16" s="3" t="s">
        <v>16</v>
      </c>
      <c r="D16" s="3" t="s">
        <v>29</v>
      </c>
      <c r="E16" s="3" t="s">
        <v>30</v>
      </c>
      <c r="F16" s="3" t="s">
        <v>31</v>
      </c>
      <c r="G16" s="3" t="s">
        <v>32</v>
      </c>
      <c r="H16" s="3" t="s">
        <v>33</v>
      </c>
      <c r="I16" s="3" t="s">
        <v>34</v>
      </c>
    </row>
    <row r="17" spans="1:9" x14ac:dyDescent="0.2">
      <c r="A17" s="1" t="s">
        <v>22</v>
      </c>
      <c r="B17" s="1">
        <v>762.78209085393848</v>
      </c>
      <c r="C17" s="1">
        <v>157.90241982766281</v>
      </c>
      <c r="D17" s="1">
        <v>4.8307181846006593</v>
      </c>
      <c r="E17" s="1">
        <v>3.2827464261924794E-4</v>
      </c>
      <c r="F17" s="1">
        <v>421.65465227862677</v>
      </c>
      <c r="G17" s="1">
        <v>1103.9095294292501</v>
      </c>
      <c r="H17" s="1">
        <v>421.65465227862677</v>
      </c>
      <c r="I17" s="1">
        <v>1103.9095294292501</v>
      </c>
    </row>
    <row r="18" spans="1:9" ht="15" thickBot="1" x14ac:dyDescent="0.25">
      <c r="A18" s="2" t="s">
        <v>1</v>
      </c>
      <c r="B18" s="2">
        <v>15.998250945328907</v>
      </c>
      <c r="C18" s="2">
        <v>6.7921961827023134</v>
      </c>
      <c r="D18" s="2">
        <v>2.3553870522868072</v>
      </c>
      <c r="E18" s="2">
        <v>3.4874051499756142E-2</v>
      </c>
      <c r="F18" s="2">
        <v>1.3246032036726021</v>
      </c>
      <c r="G18" s="2">
        <v>30.671898686985212</v>
      </c>
      <c r="H18" s="2">
        <v>1.3246032036726021</v>
      </c>
      <c r="I18" s="2">
        <v>30.671898686985212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9"/>
  <sheetViews>
    <sheetView zoomScale="120" zoomScaleNormal="120" workbookViewId="0">
      <selection activeCell="F22" sqref="F22"/>
    </sheetView>
  </sheetViews>
  <sheetFormatPr defaultRowHeight="14.25" x14ac:dyDescent="0.2"/>
  <cols>
    <col min="1" max="1" width="13.625" bestFit="1" customWidth="1"/>
    <col min="3" max="3" width="13.625" bestFit="1" customWidth="1"/>
    <col min="6" max="6" width="15" bestFit="1" customWidth="1"/>
    <col min="8" max="8" width="14.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5</v>
      </c>
      <c r="E1" t="s">
        <v>6</v>
      </c>
      <c r="F1" t="s">
        <v>7</v>
      </c>
      <c r="G1" t="s">
        <v>8</v>
      </c>
      <c r="H1" t="s">
        <v>35</v>
      </c>
      <c r="I1" t="s">
        <v>36</v>
      </c>
    </row>
    <row r="2" spans="1:9" x14ac:dyDescent="0.2">
      <c r="A2">
        <v>1</v>
      </c>
      <c r="B2">
        <v>14.1</v>
      </c>
      <c r="C2">
        <v>1059</v>
      </c>
      <c r="D2">
        <f>B2-$B$17</f>
        <v>-6.1533333333333342</v>
      </c>
      <c r="E2">
        <f>C2-$C$17</f>
        <v>-27.799999999999955</v>
      </c>
      <c r="F2">
        <f>D2*E2</f>
        <v>171.06266666666642</v>
      </c>
      <c r="G2">
        <f>D2*D2</f>
        <v>37.863511111111123</v>
      </c>
      <c r="H2">
        <f>Sheet1!$B$17+(Regression!$B$18)*B2</f>
        <v>245.82867166247092</v>
      </c>
      <c r="I2">
        <f>C2-H2</f>
        <v>813.17132833752908</v>
      </c>
    </row>
    <row r="3" spans="1:9" x14ac:dyDescent="0.2">
      <c r="A3">
        <v>2</v>
      </c>
      <c r="B3">
        <v>10.9</v>
      </c>
      <c r="C3">
        <v>1001</v>
      </c>
      <c r="D3">
        <f t="shared" ref="D3:D16" si="0">B3-$B$17</f>
        <v>-9.3533333333333335</v>
      </c>
      <c r="E3">
        <f t="shared" ref="E3:E16" si="1">C3-$C$17</f>
        <v>-85.799999999999955</v>
      </c>
      <c r="F3">
        <f t="shared" ref="F3:F16" si="2">D3*E3</f>
        <v>802.51599999999962</v>
      </c>
      <c r="G3">
        <f t="shared" ref="G3:G16" si="3">D3*D3</f>
        <v>87.484844444444448</v>
      </c>
      <c r="H3">
        <f>Sheet1!$B$17+(Regression!$B$18)*B3</f>
        <v>194.63426863741842</v>
      </c>
      <c r="I3">
        <f t="shared" ref="I3:I16" si="4">C3-H3</f>
        <v>806.36573136258153</v>
      </c>
    </row>
    <row r="4" spans="1:9" x14ac:dyDescent="0.2">
      <c r="A4">
        <v>3</v>
      </c>
      <c r="B4">
        <v>23.5</v>
      </c>
      <c r="C4">
        <v>1122</v>
      </c>
      <c r="D4">
        <f t="shared" si="0"/>
        <v>3.2466666666666661</v>
      </c>
      <c r="E4">
        <f t="shared" si="1"/>
        <v>35.200000000000045</v>
      </c>
      <c r="F4">
        <f t="shared" si="2"/>
        <v>114.2826666666668</v>
      </c>
      <c r="G4">
        <f t="shared" si="3"/>
        <v>10.54084444444444</v>
      </c>
      <c r="H4">
        <f>Sheet1!$B$17+(Regression!$B$18)*B4</f>
        <v>396.21223054856267</v>
      </c>
      <c r="I4">
        <f t="shared" si="4"/>
        <v>725.78776945143727</v>
      </c>
    </row>
    <row r="5" spans="1:9" x14ac:dyDescent="0.2">
      <c r="A5">
        <v>4</v>
      </c>
      <c r="B5">
        <v>5.9</v>
      </c>
      <c r="C5">
        <v>578</v>
      </c>
      <c r="D5">
        <f t="shared" si="0"/>
        <v>-14.353333333333333</v>
      </c>
      <c r="E5">
        <f t="shared" si="1"/>
        <v>-508.79999999999995</v>
      </c>
      <c r="F5">
        <f t="shared" si="2"/>
        <v>7302.9759999999997</v>
      </c>
      <c r="G5">
        <f t="shared" si="3"/>
        <v>206.01817777777779</v>
      </c>
      <c r="H5">
        <f>Sheet1!$B$17+(Regression!$B$18)*B5</f>
        <v>114.64301391077389</v>
      </c>
      <c r="I5">
        <f t="shared" si="4"/>
        <v>463.3569860892261</v>
      </c>
    </row>
    <row r="6" spans="1:9" x14ac:dyDescent="0.2">
      <c r="A6">
        <v>5</v>
      </c>
      <c r="B6">
        <v>13.8</v>
      </c>
      <c r="C6">
        <v>1368</v>
      </c>
      <c r="D6">
        <f t="shared" si="0"/>
        <v>-6.4533333333333331</v>
      </c>
      <c r="E6">
        <f t="shared" si="1"/>
        <v>281.20000000000005</v>
      </c>
      <c r="F6">
        <f t="shared" si="2"/>
        <v>-1814.6773333333335</v>
      </c>
      <c r="G6">
        <f t="shared" si="3"/>
        <v>41.645511111111105</v>
      </c>
      <c r="H6">
        <f>Sheet1!$B$17+(Regression!$B$18)*B6</f>
        <v>241.02919637887226</v>
      </c>
      <c r="I6">
        <f t="shared" si="4"/>
        <v>1126.9708036211277</v>
      </c>
    </row>
    <row r="7" spans="1:9" x14ac:dyDescent="0.2">
      <c r="A7">
        <v>6</v>
      </c>
      <c r="B7">
        <v>20</v>
      </c>
      <c r="C7">
        <v>1145</v>
      </c>
      <c r="D7">
        <f t="shared" si="0"/>
        <v>-0.25333333333333385</v>
      </c>
      <c r="E7">
        <f t="shared" si="1"/>
        <v>58.200000000000045</v>
      </c>
      <c r="F7">
        <f t="shared" si="2"/>
        <v>-14.744000000000042</v>
      </c>
      <c r="G7">
        <f t="shared" si="3"/>
        <v>6.4177777777778042E-2</v>
      </c>
      <c r="H7">
        <f>Sheet1!$B$17+(Regression!$B$18)*B7</f>
        <v>340.2183522399115</v>
      </c>
      <c r="I7">
        <f t="shared" si="4"/>
        <v>804.7816477600885</v>
      </c>
    </row>
    <row r="8" spans="1:9" x14ac:dyDescent="0.2">
      <c r="A8">
        <v>7</v>
      </c>
      <c r="B8">
        <v>16.399999999999999</v>
      </c>
      <c r="C8">
        <v>1078</v>
      </c>
      <c r="D8">
        <f t="shared" si="0"/>
        <v>-3.8533333333333353</v>
      </c>
      <c r="E8">
        <f t="shared" si="1"/>
        <v>-8.7999999999999545</v>
      </c>
      <c r="F8">
        <f t="shared" si="2"/>
        <v>33.909333333333173</v>
      </c>
      <c r="G8">
        <f t="shared" si="3"/>
        <v>14.848177777777792</v>
      </c>
      <c r="H8">
        <f>Sheet1!$B$17+(Regression!$B$18)*B8</f>
        <v>282.62464883672737</v>
      </c>
      <c r="I8">
        <f t="shared" si="4"/>
        <v>795.37535116327263</v>
      </c>
    </row>
    <row r="9" spans="1:9" x14ac:dyDescent="0.2">
      <c r="A9">
        <v>8</v>
      </c>
      <c r="B9">
        <v>16.3</v>
      </c>
      <c r="C9">
        <v>1094</v>
      </c>
      <c r="D9">
        <f t="shared" si="0"/>
        <v>-3.9533333333333331</v>
      </c>
      <c r="E9">
        <f t="shared" si="1"/>
        <v>7.2000000000000455</v>
      </c>
      <c r="F9">
        <f t="shared" si="2"/>
        <v>-28.46400000000018</v>
      </c>
      <c r="G9">
        <f t="shared" si="3"/>
        <v>15.628844444444443</v>
      </c>
      <c r="H9">
        <f>Sheet1!$B$17+(Regression!$B$18)*B9</f>
        <v>281.02482374219454</v>
      </c>
      <c r="I9">
        <f t="shared" si="4"/>
        <v>812.97517625780551</v>
      </c>
    </row>
    <row r="10" spans="1:9" x14ac:dyDescent="0.2">
      <c r="A10">
        <v>9</v>
      </c>
      <c r="B10">
        <v>10.5</v>
      </c>
      <c r="C10">
        <v>1237</v>
      </c>
      <c r="D10">
        <f t="shared" si="0"/>
        <v>-9.7533333333333339</v>
      </c>
      <c r="E10">
        <f t="shared" si="1"/>
        <v>150.20000000000005</v>
      </c>
      <c r="F10">
        <f t="shared" si="2"/>
        <v>-1464.9506666666671</v>
      </c>
      <c r="G10">
        <f t="shared" si="3"/>
        <v>95.127511111111119</v>
      </c>
      <c r="H10">
        <f>Sheet1!$B$17+(Regression!$B$18)*B10</f>
        <v>188.23496825928686</v>
      </c>
      <c r="I10">
        <f t="shared" si="4"/>
        <v>1048.7650317407131</v>
      </c>
    </row>
    <row r="11" spans="1:9" x14ac:dyDescent="0.2">
      <c r="A11">
        <v>10</v>
      </c>
      <c r="B11">
        <v>26.3</v>
      </c>
      <c r="C11">
        <v>833</v>
      </c>
      <c r="D11">
        <f t="shared" si="0"/>
        <v>6.0466666666666669</v>
      </c>
      <c r="E11">
        <f t="shared" si="1"/>
        <v>-253.79999999999995</v>
      </c>
      <c r="F11">
        <f t="shared" si="2"/>
        <v>-1534.6439999999998</v>
      </c>
      <c r="G11">
        <f t="shared" si="3"/>
        <v>36.562177777777777</v>
      </c>
      <c r="H11">
        <f>Sheet1!$B$17+(Regression!$B$18)*B11</f>
        <v>441.00733319548362</v>
      </c>
      <c r="I11">
        <f t="shared" si="4"/>
        <v>391.99266680451638</v>
      </c>
    </row>
    <row r="12" spans="1:9" x14ac:dyDescent="0.2">
      <c r="A12">
        <v>11</v>
      </c>
      <c r="B12">
        <v>25.9</v>
      </c>
      <c r="C12">
        <v>567</v>
      </c>
      <c r="D12">
        <f t="shared" si="0"/>
        <v>5.6466666666666647</v>
      </c>
      <c r="E12">
        <f t="shared" si="1"/>
        <v>-519.79999999999995</v>
      </c>
      <c r="F12">
        <f t="shared" si="2"/>
        <v>-2935.1373333333322</v>
      </c>
      <c r="G12">
        <f t="shared" si="3"/>
        <v>31.884844444444422</v>
      </c>
      <c r="H12">
        <f>Sheet1!$B$17+(Regression!$B$18)*B12</f>
        <v>434.60803281735201</v>
      </c>
      <c r="I12">
        <f t="shared" si="4"/>
        <v>132.39196718264799</v>
      </c>
    </row>
    <row r="13" spans="1:9" x14ac:dyDescent="0.2">
      <c r="A13">
        <v>12</v>
      </c>
      <c r="B13">
        <v>26.8</v>
      </c>
      <c r="C13">
        <v>933</v>
      </c>
      <c r="D13">
        <f t="shared" si="0"/>
        <v>6.5466666666666669</v>
      </c>
      <c r="E13">
        <f t="shared" si="1"/>
        <v>-153.79999999999995</v>
      </c>
      <c r="F13">
        <f t="shared" si="2"/>
        <v>-1006.877333333333</v>
      </c>
      <c r="G13">
        <f t="shared" si="3"/>
        <v>42.858844444444443</v>
      </c>
      <c r="H13">
        <f>Sheet1!$B$17+(Regression!$B$18)*B13</f>
        <v>449.00645866814807</v>
      </c>
      <c r="I13">
        <f t="shared" si="4"/>
        <v>483.99354133185193</v>
      </c>
    </row>
    <row r="14" spans="1:9" x14ac:dyDescent="0.2">
      <c r="A14">
        <v>13</v>
      </c>
      <c r="B14">
        <v>14.8</v>
      </c>
      <c r="C14">
        <v>1339</v>
      </c>
      <c r="D14">
        <f t="shared" si="0"/>
        <v>-5.4533333333333331</v>
      </c>
      <c r="E14">
        <f t="shared" si="1"/>
        <v>252.20000000000005</v>
      </c>
      <c r="F14">
        <f t="shared" si="2"/>
        <v>-1375.330666666667</v>
      </c>
      <c r="G14">
        <f t="shared" si="3"/>
        <v>29.738844444444442</v>
      </c>
      <c r="H14">
        <f>Sheet1!$B$17+(Regression!$B$18)*B14</f>
        <v>257.0274473242012</v>
      </c>
      <c r="I14">
        <f t="shared" si="4"/>
        <v>1081.9725526757989</v>
      </c>
    </row>
    <row r="15" spans="1:9" x14ac:dyDescent="0.2">
      <c r="A15">
        <v>14</v>
      </c>
      <c r="B15">
        <v>22.3</v>
      </c>
      <c r="C15">
        <v>937</v>
      </c>
      <c r="D15">
        <f t="shared" si="0"/>
        <v>2.0466666666666669</v>
      </c>
      <c r="E15">
        <f t="shared" si="1"/>
        <v>-149.79999999999995</v>
      </c>
      <c r="F15">
        <f t="shared" si="2"/>
        <v>-306.59066666666661</v>
      </c>
      <c r="G15">
        <f t="shared" si="3"/>
        <v>4.1888444444444453</v>
      </c>
      <c r="H15">
        <f>Sheet1!$B$17+(Regression!$B$18)*B15</f>
        <v>377.01432941416795</v>
      </c>
      <c r="I15">
        <f t="shared" si="4"/>
        <v>559.98567058583205</v>
      </c>
    </row>
    <row r="16" spans="1:9" x14ac:dyDescent="0.2">
      <c r="A16">
        <v>15</v>
      </c>
      <c r="B16">
        <v>56.3</v>
      </c>
      <c r="C16">
        <v>2011</v>
      </c>
      <c r="D16">
        <f t="shared" si="0"/>
        <v>36.046666666666667</v>
      </c>
      <c r="E16">
        <f t="shared" si="1"/>
        <v>924.2</v>
      </c>
      <c r="F16">
        <f t="shared" si="2"/>
        <v>33314.329333333335</v>
      </c>
      <c r="G16">
        <f t="shared" si="3"/>
        <v>1299.3621777777778</v>
      </c>
      <c r="H16">
        <f>Sheet1!$B$17+(Regression!$B$18)*B16</f>
        <v>920.95486155535082</v>
      </c>
      <c r="I16">
        <f t="shared" si="4"/>
        <v>1090.0451384446492</v>
      </c>
    </row>
    <row r="17" spans="1:7" x14ac:dyDescent="0.2">
      <c r="A17" t="s">
        <v>3</v>
      </c>
      <c r="B17">
        <f>AVERAGE(B2:B16)</f>
        <v>20.253333333333334</v>
      </c>
      <c r="C17">
        <f>AVERAGE(C2:C16)</f>
        <v>1086.8</v>
      </c>
      <c r="D17">
        <f>SUM(D2:D16)</f>
        <v>0</v>
      </c>
      <c r="E17">
        <f>SUM(E2:E16)</f>
        <v>0</v>
      </c>
      <c r="F17">
        <f>SUM(F2:F16)</f>
        <v>31257.660000000003</v>
      </c>
      <c r="G17">
        <f>SUM(G2:G16)</f>
        <v>1953.8173333333334</v>
      </c>
    </row>
    <row r="18" spans="1:7" x14ac:dyDescent="0.2">
      <c r="A18" t="s">
        <v>4</v>
      </c>
      <c r="F18" t="s">
        <v>9</v>
      </c>
      <c r="G18">
        <f>F17/G17</f>
        <v>15.998250945328905</v>
      </c>
    </row>
    <row r="19" spans="1:7" x14ac:dyDescent="0.2">
      <c r="F19" t="s">
        <v>10</v>
      </c>
      <c r="G19">
        <f>C17-((G18)*(B17))</f>
        <v>762.7820908539386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Regression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Dr.ahmad ksawnah</dc:creator>
  <cp:lastModifiedBy>Dr.ahmad ksawnah</cp:lastModifiedBy>
  <dcterms:created xsi:type="dcterms:W3CDTF">2012-09-26T07:07:17Z</dcterms:created>
  <dcterms:modified xsi:type="dcterms:W3CDTF">2012-09-30T17:56:04Z</dcterms:modified>
</cp:coreProperties>
</file>